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F28100A0-1B2B-4DB8-AAC9-6DC8400A8B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E19" i="1"/>
  <c r="E18" i="1"/>
  <c r="F33" i="1"/>
  <c r="F10" i="1" s="1"/>
  <c r="F31" i="1"/>
  <c r="F20" i="1"/>
  <c r="F21" i="1" l="1"/>
  <c r="F22" i="1" s="1"/>
  <c r="F9" i="1" s="1"/>
  <c r="F11" i="1" s="1"/>
  <c r="E31" i="1"/>
  <c r="E33" i="1" s="1"/>
  <c r="E10" i="1" s="1"/>
  <c r="E20" i="1"/>
  <c r="D18" i="1"/>
  <c r="D19" i="1"/>
  <c r="D20" i="1" s="1"/>
  <c r="D21" i="1" s="1"/>
  <c r="D22" i="1" s="1"/>
  <c r="D9" i="1" s="1"/>
  <c r="D31" i="1"/>
  <c r="D33" i="1" s="1"/>
  <c r="D10" i="1" s="1"/>
  <c r="C31" i="1"/>
  <c r="C20" i="1"/>
  <c r="E21" i="1" l="1"/>
  <c r="E22" i="1" s="1"/>
  <c r="E9" i="1" s="1"/>
  <c r="E11" i="1" s="1"/>
  <c r="D11" i="1"/>
  <c r="C33" i="1"/>
  <c r="C10" i="1" s="1"/>
  <c r="C21" i="1"/>
  <c r="C22" i="1" s="1"/>
  <c r="C9" i="1" s="1"/>
  <c r="C11" i="1" s="1"/>
</calcChain>
</file>

<file path=xl/sharedStrings.xml><?xml version="1.0" encoding="utf-8"?>
<sst xmlns="http://schemas.openxmlformats.org/spreadsheetml/2006/main" count="60" uniqueCount="37">
  <si>
    <t>weidli.net</t>
  </si>
  <si>
    <t>weidli.be</t>
  </si>
  <si>
    <t>weidli.org</t>
  </si>
  <si>
    <t>22.06.18-21.06.19</t>
  </si>
  <si>
    <t>Reneval Warrenty</t>
  </si>
  <si>
    <t>Domain Privacy</t>
  </si>
  <si>
    <t>Total</t>
  </si>
  <si>
    <t>Hosting</t>
  </si>
  <si>
    <t>MwSt</t>
  </si>
  <si>
    <t>Domain</t>
  </si>
  <si>
    <t>RG-Datum</t>
  </si>
  <si>
    <t>RG-Betrag</t>
  </si>
  <si>
    <t>RG-Nummer</t>
  </si>
  <si>
    <t>bezahlt</t>
  </si>
  <si>
    <t>Fuhrer/Kreditkarte</t>
  </si>
  <si>
    <t>Kundenkonto</t>
  </si>
  <si>
    <t>Kosten Domain</t>
  </si>
  <si>
    <t>Kosten Hosting</t>
  </si>
  <si>
    <t>Kosten Total</t>
  </si>
  <si>
    <t>Domain Laufzeit</t>
  </si>
  <si>
    <t>Hosting Laufzeit</t>
  </si>
  <si>
    <t>04.06.18-03.06.19</t>
  </si>
  <si>
    <t>04.06.19-03.06.20</t>
  </si>
  <si>
    <t>22.06.19-21.06.20</t>
  </si>
  <si>
    <t>Hosting
Mail, Owncloud
Wordpress, 100GB</t>
  </si>
  <si>
    <t>Weidli - Kostenübersicht Onlineauftritt</t>
  </si>
  <si>
    <t>Fuhrer Philipp</t>
  </si>
  <si>
    <t>Stand per</t>
  </si>
  <si>
    <t>Administrator Ausschuss</t>
  </si>
  <si>
    <t>Dienstleister</t>
  </si>
  <si>
    <t>Infomaniak SA, Genf</t>
  </si>
  <si>
    <t>Übersicht Kosten</t>
  </si>
  <si>
    <t>Detail Domains</t>
  </si>
  <si>
    <t>Detail Hosting</t>
  </si>
  <si>
    <t>22.06.20-21.06.21</t>
  </si>
  <si>
    <t>04.06.20-03.06.21</t>
  </si>
  <si>
    <t>22.06.21-21.06.22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</si>
</sst>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2" xfId="0" applyBorder="1"/>
    <xf numFmtId="0" fontId="2" fillId="0" borderId="1" xfId="0" applyFont="1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4" xfId="0" applyBorder="1" applyAlignment="1">
      <alignment horizontal="right"/>
    </xf>
    <xf numFmtId="14" fontId="5" fillId="0" borderId="4" xfId="0" applyNumberFormat="1" applyFont="1" applyBorder="1" applyAlignment="1">
      <alignment horizontal="right"/>
    </xf>
    <xf numFmtId="0" fontId="0" fillId="0" borderId="4" xfId="0" applyBorder="1"/>
    <xf numFmtId="0" fontId="3" fillId="0" borderId="4" xfId="0" applyFont="1" applyBorder="1"/>
    <xf numFmtId="43" fontId="0" fillId="0" borderId="4" xfId="1" applyFont="1" applyBorder="1"/>
    <xf numFmtId="43" fontId="0" fillId="0" borderId="6" xfId="1" applyFont="1" applyBorder="1"/>
    <xf numFmtId="14" fontId="0" fillId="0" borderId="4" xfId="0" applyNumberFormat="1" applyBorder="1"/>
    <xf numFmtId="0" fontId="0" fillId="2" borderId="4" xfId="0" applyFill="1" applyBorder="1"/>
    <xf numFmtId="0" fontId="2" fillId="0" borderId="3" xfId="0" applyFont="1" applyBorder="1"/>
    <xf numFmtId="43" fontId="2" fillId="0" borderId="7" xfId="0" applyNumberFormat="1" applyFont="1" applyBorder="1"/>
    <xf numFmtId="0" fontId="3" fillId="3" borderId="0" xfId="0" applyFont="1" applyFill="1"/>
    <xf numFmtId="0" fontId="0" fillId="3" borderId="0" xfId="0" applyFill="1"/>
    <xf numFmtId="0" fontId="0" fillId="3" borderId="4" xfId="0" applyFill="1" applyBorder="1"/>
    <xf numFmtId="43" fontId="2" fillId="0" borderId="5" xfId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workbookViewId="0">
      <selection activeCell="I7" sqref="I7"/>
    </sheetView>
  </sheetViews>
  <sheetFormatPr baseColWidth="10" defaultColWidth="9.140625" defaultRowHeight="15" x14ac:dyDescent="0.25"/>
  <cols>
    <col min="1" max="1" width="25.7109375" customWidth="1"/>
    <col min="2" max="2" width="10.7109375" customWidth="1"/>
    <col min="3" max="6" width="20.7109375" customWidth="1"/>
  </cols>
  <sheetData>
    <row r="1" spans="1:6" ht="18.75" x14ac:dyDescent="0.3">
      <c r="A1" s="4" t="s">
        <v>25</v>
      </c>
    </row>
    <row r="3" spans="1:6" x14ac:dyDescent="0.25">
      <c r="C3" s="8">
        <v>2018</v>
      </c>
      <c r="D3" s="8">
        <v>2019</v>
      </c>
      <c r="E3" s="8">
        <v>2020</v>
      </c>
      <c r="F3" s="8">
        <v>2021</v>
      </c>
    </row>
    <row r="4" spans="1:6" x14ac:dyDescent="0.25">
      <c r="A4" t="s">
        <v>27</v>
      </c>
      <c r="C4" s="6">
        <v>43243</v>
      </c>
      <c r="D4" s="6">
        <v>43545</v>
      </c>
      <c r="E4" s="6">
        <v>43959</v>
      </c>
      <c r="F4" s="6"/>
    </row>
    <row r="5" spans="1:6" x14ac:dyDescent="0.25">
      <c r="A5" t="s">
        <v>28</v>
      </c>
      <c r="C5" s="5" t="s">
        <v>26</v>
      </c>
      <c r="D5" s="5" t="s">
        <v>26</v>
      </c>
      <c r="E5" s="5" t="s">
        <v>26</v>
      </c>
      <c r="F5" s="5" t="s">
        <v>26</v>
      </c>
    </row>
    <row r="6" spans="1:6" x14ac:dyDescent="0.25">
      <c r="A6" t="s">
        <v>29</v>
      </c>
      <c r="C6" s="5" t="s">
        <v>30</v>
      </c>
      <c r="D6" s="5" t="s">
        <v>30</v>
      </c>
      <c r="E6" s="5" t="s">
        <v>30</v>
      </c>
      <c r="F6" s="5" t="s">
        <v>30</v>
      </c>
    </row>
    <row r="7" spans="1:6" x14ac:dyDescent="0.25">
      <c r="C7" s="7"/>
      <c r="D7" s="7"/>
      <c r="E7" s="7"/>
      <c r="F7" s="7"/>
    </row>
    <row r="8" spans="1:6" x14ac:dyDescent="0.25">
      <c r="A8" s="15" t="s">
        <v>31</v>
      </c>
      <c r="B8" s="16"/>
      <c r="C8" s="17"/>
      <c r="D8" s="17"/>
      <c r="E8" s="17"/>
      <c r="F8" s="17"/>
    </row>
    <row r="9" spans="1:6" x14ac:dyDescent="0.25">
      <c r="A9" t="s">
        <v>16</v>
      </c>
      <c r="C9" s="9">
        <f>C22</f>
        <v>43.00461</v>
      </c>
      <c r="D9" s="9">
        <f>D22</f>
        <v>52.051409999999997</v>
      </c>
      <c r="E9" s="9">
        <f>E22</f>
        <v>48.1419</v>
      </c>
      <c r="F9" s="9">
        <f>F22</f>
        <v>0</v>
      </c>
    </row>
    <row r="10" spans="1:6" x14ac:dyDescent="0.25">
      <c r="A10" t="s">
        <v>17</v>
      </c>
      <c r="C10" s="9">
        <f>C33</f>
        <v>128.15</v>
      </c>
      <c r="D10" s="9">
        <f>D33</f>
        <v>128.15</v>
      </c>
      <c r="E10" s="9">
        <f>E33</f>
        <v>128.16300000000001</v>
      </c>
      <c r="F10" s="9">
        <f>F33</f>
        <v>0</v>
      </c>
    </row>
    <row r="11" spans="1:6" x14ac:dyDescent="0.25">
      <c r="A11" s="2" t="s">
        <v>18</v>
      </c>
      <c r="B11" s="2"/>
      <c r="C11" s="18">
        <f>SUM(C9:C10)</f>
        <v>171.15460999999999</v>
      </c>
      <c r="D11" s="18">
        <f>SUM(D9:D10)</f>
        <v>180.20141000000001</v>
      </c>
      <c r="E11" s="18">
        <f>SUM(E9:E10)</f>
        <v>176.3049</v>
      </c>
      <c r="F11" s="18">
        <f>SUM(F9:F10)</f>
        <v>0</v>
      </c>
    </row>
    <row r="12" spans="1:6" x14ac:dyDescent="0.25">
      <c r="C12" s="8"/>
      <c r="D12" s="8"/>
      <c r="E12" s="8"/>
      <c r="F12" s="8"/>
    </row>
    <row r="13" spans="1:6" x14ac:dyDescent="0.25">
      <c r="A13" s="15" t="s">
        <v>32</v>
      </c>
      <c r="B13" s="16"/>
      <c r="C13" s="17"/>
      <c r="D13" s="17"/>
      <c r="E13" s="17"/>
      <c r="F13" s="17"/>
    </row>
    <row r="14" spans="1:6" x14ac:dyDescent="0.25">
      <c r="A14" t="s">
        <v>19</v>
      </c>
      <c r="C14" s="5" t="s">
        <v>3</v>
      </c>
      <c r="D14" s="5" t="s">
        <v>23</v>
      </c>
      <c r="E14" s="5" t="s">
        <v>34</v>
      </c>
      <c r="F14" s="5" t="s">
        <v>36</v>
      </c>
    </row>
    <row r="15" spans="1:6" x14ac:dyDescent="0.25">
      <c r="A15" t="s">
        <v>1</v>
      </c>
      <c r="B15" t="s">
        <v>9</v>
      </c>
      <c r="C15" s="9">
        <v>7.69</v>
      </c>
      <c r="D15" s="9">
        <v>7.69</v>
      </c>
      <c r="E15" s="9">
        <v>7.69</v>
      </c>
      <c r="F15" s="9"/>
    </row>
    <row r="16" spans="1:6" x14ac:dyDescent="0.25">
      <c r="A16" t="s">
        <v>0</v>
      </c>
      <c r="B16" t="s">
        <v>9</v>
      </c>
      <c r="C16" s="9">
        <v>11.67</v>
      </c>
      <c r="D16" s="9">
        <v>11.67</v>
      </c>
      <c r="E16" s="9">
        <v>11.67</v>
      </c>
      <c r="F16" s="9"/>
    </row>
    <row r="17" spans="1:6" x14ac:dyDescent="0.25">
      <c r="A17" t="s">
        <v>2</v>
      </c>
      <c r="B17" t="s">
        <v>9</v>
      </c>
      <c r="C17" s="9">
        <v>13.24</v>
      </c>
      <c r="D17" s="9">
        <v>13.24</v>
      </c>
      <c r="E17" s="9">
        <v>13.24</v>
      </c>
      <c r="F17" s="9"/>
    </row>
    <row r="18" spans="1:6" x14ac:dyDescent="0.25">
      <c r="A18" t="s">
        <v>4</v>
      </c>
      <c r="B18" t="s">
        <v>9</v>
      </c>
      <c r="C18" s="9">
        <v>4.96</v>
      </c>
      <c r="D18" s="9">
        <f>3.08+5.3+2.33</f>
        <v>10.709999999999999</v>
      </c>
      <c r="E18" s="9">
        <f>1.54+2.33+2.65</f>
        <v>6.52</v>
      </c>
      <c r="F18" s="9"/>
    </row>
    <row r="19" spans="1:6" x14ac:dyDescent="0.25">
      <c r="A19" t="s">
        <v>5</v>
      </c>
      <c r="B19" t="s">
        <v>9</v>
      </c>
      <c r="C19" s="9">
        <v>2.37</v>
      </c>
      <c r="D19" s="9">
        <f>2.23+2.79</f>
        <v>5.0199999999999996</v>
      </c>
      <c r="E19" s="9">
        <f>2.79+2.79</f>
        <v>5.58</v>
      </c>
      <c r="F19" s="9"/>
    </row>
    <row r="20" spans="1:6" x14ac:dyDescent="0.25">
      <c r="A20" s="1" t="s">
        <v>6</v>
      </c>
      <c r="B20" s="1"/>
      <c r="C20" s="10">
        <f>SUM(C15:C19)</f>
        <v>39.93</v>
      </c>
      <c r="D20" s="10">
        <f>SUM(D15:D19)</f>
        <v>48.33</v>
      </c>
      <c r="E20" s="10">
        <f>SUM(E15:E19)</f>
        <v>44.7</v>
      </c>
      <c r="F20" s="10">
        <f>SUM(F15:F19)</f>
        <v>0</v>
      </c>
    </row>
    <row r="21" spans="1:6" x14ac:dyDescent="0.25">
      <c r="A21" t="s">
        <v>8</v>
      </c>
      <c r="C21" s="9">
        <f>C20*7.7%</f>
        <v>3.0746099999999998</v>
      </c>
      <c r="D21" s="9">
        <f>D20*7.7%</f>
        <v>3.7214099999999997</v>
      </c>
      <c r="E21" s="9">
        <f>E20*7.7%</f>
        <v>3.4419</v>
      </c>
      <c r="F21" s="9">
        <f>F20*7.7%</f>
        <v>0</v>
      </c>
    </row>
    <row r="22" spans="1:6" x14ac:dyDescent="0.25">
      <c r="A22" s="13" t="s">
        <v>11</v>
      </c>
      <c r="B22" s="13"/>
      <c r="C22" s="14">
        <f>C20+C21</f>
        <v>43.00461</v>
      </c>
      <c r="D22" s="14">
        <f>D20+D21</f>
        <v>52.051409999999997</v>
      </c>
      <c r="E22" s="14">
        <f>E20+E21</f>
        <v>48.1419</v>
      </c>
      <c r="F22" s="14">
        <f>F20+F21</f>
        <v>0</v>
      </c>
    </row>
    <row r="23" spans="1:6" x14ac:dyDescent="0.25">
      <c r="A23" t="s">
        <v>10</v>
      </c>
      <c r="C23" s="11">
        <v>43243</v>
      </c>
      <c r="D23" s="11">
        <v>43545</v>
      </c>
      <c r="E23" s="11">
        <v>43959</v>
      </c>
      <c r="F23" s="11"/>
    </row>
    <row r="24" spans="1:6" x14ac:dyDescent="0.25">
      <c r="A24" t="s">
        <v>12</v>
      </c>
      <c r="C24" s="7">
        <v>2598156</v>
      </c>
      <c r="D24" s="7">
        <v>2813308</v>
      </c>
      <c r="E24" s="7">
        <v>3179410</v>
      </c>
      <c r="F24" s="7"/>
    </row>
    <row r="25" spans="1:6" x14ac:dyDescent="0.25">
      <c r="A25" t="s">
        <v>13</v>
      </c>
      <c r="C25" s="12" t="s">
        <v>14</v>
      </c>
      <c r="D25" s="12" t="s">
        <v>14</v>
      </c>
      <c r="E25" s="12" t="s">
        <v>14</v>
      </c>
      <c r="F25" s="7"/>
    </row>
    <row r="26" spans="1:6" x14ac:dyDescent="0.25">
      <c r="A26" t="s">
        <v>15</v>
      </c>
      <c r="C26" s="7">
        <v>244085</v>
      </c>
      <c r="D26" s="7">
        <v>244085</v>
      </c>
      <c r="E26" s="7">
        <v>244085</v>
      </c>
      <c r="F26" s="7">
        <v>244085</v>
      </c>
    </row>
    <row r="27" spans="1:6" x14ac:dyDescent="0.25">
      <c r="C27" s="7"/>
      <c r="D27" s="7"/>
      <c r="E27" s="7"/>
      <c r="F27" s="7"/>
    </row>
    <row r="28" spans="1:6" x14ac:dyDescent="0.25">
      <c r="A28" s="15" t="s">
        <v>33</v>
      </c>
      <c r="B28" s="16"/>
      <c r="C28" s="17"/>
      <c r="D28" s="17"/>
      <c r="E28" s="17"/>
      <c r="F28" s="17"/>
    </row>
    <row r="29" spans="1:6" x14ac:dyDescent="0.25">
      <c r="A29" t="s">
        <v>20</v>
      </c>
      <c r="C29" s="5" t="s">
        <v>21</v>
      </c>
      <c r="D29" s="5" t="s">
        <v>22</v>
      </c>
      <c r="E29" s="5" t="s">
        <v>35</v>
      </c>
      <c r="F29" s="5" t="s">
        <v>36</v>
      </c>
    </row>
    <row r="30" spans="1:6" ht="45" x14ac:dyDescent="0.25">
      <c r="A30" s="3" t="s">
        <v>24</v>
      </c>
      <c r="B30" t="s">
        <v>7</v>
      </c>
      <c r="C30" s="9">
        <v>119</v>
      </c>
      <c r="D30" s="9">
        <v>119</v>
      </c>
      <c r="E30" s="9">
        <v>119</v>
      </c>
      <c r="F30" s="9"/>
    </row>
    <row r="31" spans="1:6" x14ac:dyDescent="0.25">
      <c r="A31" s="1" t="s">
        <v>6</v>
      </c>
      <c r="B31" s="1"/>
      <c r="C31" s="10">
        <f>C30</f>
        <v>119</v>
      </c>
      <c r="D31" s="10">
        <f>D30</f>
        <v>119</v>
      </c>
      <c r="E31" s="10">
        <f>E30</f>
        <v>119</v>
      </c>
      <c r="F31" s="10">
        <f>F30</f>
        <v>0</v>
      </c>
    </row>
    <row r="32" spans="1:6" x14ac:dyDescent="0.25">
      <c r="A32" t="s">
        <v>8</v>
      </c>
      <c r="C32" s="9">
        <v>9.15</v>
      </c>
      <c r="D32" s="9">
        <v>9.15</v>
      </c>
      <c r="E32" s="9">
        <f>E31*7.7%</f>
        <v>9.1630000000000003</v>
      </c>
      <c r="F32" s="9">
        <v>0</v>
      </c>
    </row>
    <row r="33" spans="1:6" x14ac:dyDescent="0.25">
      <c r="A33" s="13" t="s">
        <v>11</v>
      </c>
      <c r="B33" s="13"/>
      <c r="C33" s="14">
        <f>C31+C32</f>
        <v>128.15</v>
      </c>
      <c r="D33" s="14">
        <f>D31+D32</f>
        <v>128.15</v>
      </c>
      <c r="E33" s="14">
        <f>E31+E32</f>
        <v>128.16300000000001</v>
      </c>
      <c r="F33" s="14">
        <f>F31+F32</f>
        <v>0</v>
      </c>
    </row>
    <row r="34" spans="1:6" x14ac:dyDescent="0.25">
      <c r="A34" t="s">
        <v>10</v>
      </c>
      <c r="C34" s="11">
        <v>43255</v>
      </c>
      <c r="D34" s="11">
        <v>43530</v>
      </c>
      <c r="E34" s="11">
        <v>43959</v>
      </c>
      <c r="F34" s="11"/>
    </row>
    <row r="35" spans="1:6" x14ac:dyDescent="0.25">
      <c r="A35" t="s">
        <v>12</v>
      </c>
      <c r="C35" s="7">
        <v>2606824</v>
      </c>
      <c r="D35" s="7">
        <v>2801476</v>
      </c>
      <c r="E35" s="7">
        <v>3179410</v>
      </c>
      <c r="F35" s="7"/>
    </row>
    <row r="36" spans="1:6" x14ac:dyDescent="0.25">
      <c r="A36" t="s">
        <v>13</v>
      </c>
      <c r="C36" s="12" t="s">
        <v>14</v>
      </c>
      <c r="D36" s="12" t="s">
        <v>14</v>
      </c>
      <c r="E36" s="12" t="s">
        <v>14</v>
      </c>
      <c r="F36" s="7"/>
    </row>
    <row r="37" spans="1:6" x14ac:dyDescent="0.25">
      <c r="A37" t="s">
        <v>15</v>
      </c>
      <c r="C37" s="7">
        <v>244085</v>
      </c>
      <c r="D37" s="7">
        <v>244085</v>
      </c>
      <c r="E37" s="7">
        <v>244085</v>
      </c>
      <c r="F37" s="7">
        <v>244085</v>
      </c>
    </row>
    <row r="38" spans="1:6" x14ac:dyDescent="0.25">
      <c r="C38" s="7"/>
      <c r="D38" s="7"/>
      <c r="E38" s="7"/>
      <c r="F38" s="7"/>
    </row>
  </sheetData>
  <pageMargins left="0.98425196850393704" right="0.70866141732283472" top="0.98425196850393704" bottom="0.59055118110236227" header="0.31496062992125984" footer="0.31496062992125984"/>
  <pageSetup paperSize="9" scale="84" orientation="portrait" r:id="rId1"/>
  <headerFooter>
    <oddHeader>&amp;LWeidli
Miteigentümergemeinschaft&amp;RAusschuss
Onlinauftritt</oddHeader>
    <oddFooter>&amp;LFuhrer Philipp&amp;C&amp;F&amp;R&amp;P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2022-05-22T12:38:21Z</dcterms:modified>
</cp:coreProperties>
</file>